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Wójt Laptop\Desktop\Szkoły - zmiany\Wyliczenia zmiany\"/>
    </mc:Choice>
  </mc:AlternateContent>
  <xr:revisionPtr revIDLastSave="0" documentId="13_ncr:1_{2207715E-0C29-4B98-BC7E-2CB7A8A5147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świetlica" sheetId="2" r:id="rId1"/>
    <sheet name="przedszkol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H14" i="3" s="1"/>
  <c r="J14" i="3" s="1"/>
  <c r="F13" i="3"/>
  <c r="H13" i="3" s="1"/>
  <c r="F12" i="3"/>
  <c r="H12" i="3" s="1"/>
  <c r="F11" i="3"/>
  <c r="H11" i="3" s="1"/>
  <c r="F10" i="3"/>
  <c r="H10" i="3" s="1"/>
  <c r="K12" i="2"/>
  <c r="K8" i="2"/>
  <c r="I9" i="2"/>
  <c r="I10" i="2"/>
  <c r="J10" i="2" s="1"/>
  <c r="I11" i="2"/>
  <c r="I12" i="2"/>
  <c r="I8" i="2"/>
  <c r="J8" i="2" s="1"/>
  <c r="L8" i="2" s="1"/>
  <c r="G9" i="2"/>
  <c r="G10" i="2"/>
  <c r="G11" i="2"/>
  <c r="G12" i="2"/>
  <c r="G8" i="2"/>
  <c r="J12" i="2" l="1"/>
  <c r="L12" i="2" s="1"/>
  <c r="J11" i="2"/>
  <c r="L11" i="2" s="1"/>
  <c r="K11" i="2"/>
  <c r="K10" i="2"/>
  <c r="L10" i="2" s="1"/>
  <c r="J9" i="2"/>
  <c r="L9" i="2" s="1"/>
  <c r="K9" i="2"/>
  <c r="I11" i="3"/>
  <c r="J11" i="3"/>
  <c r="J10" i="3"/>
  <c r="I10" i="3"/>
  <c r="K10" i="3" s="1"/>
  <c r="J12" i="3"/>
  <c r="I12" i="3"/>
  <c r="I13" i="3"/>
  <c r="J13" i="3"/>
  <c r="I14" i="3"/>
  <c r="K14" i="3" s="1"/>
  <c r="L13" i="2" l="1"/>
  <c r="K12" i="3"/>
  <c r="K13" i="3"/>
  <c r="K11" i="3"/>
  <c r="K15" i="3" l="1"/>
</calcChain>
</file>

<file path=xl/sharedStrings.xml><?xml version="1.0" encoding="utf-8"?>
<sst xmlns="http://schemas.openxmlformats.org/spreadsheetml/2006/main" count="35" uniqueCount="20">
  <si>
    <t>czas pracy świetlicy 7:00-14:00</t>
  </si>
  <si>
    <t xml:space="preserve">obecny czas pracy </t>
  </si>
  <si>
    <t>ZSJ</t>
  </si>
  <si>
    <t>ZSP</t>
  </si>
  <si>
    <t>SPC</t>
  </si>
  <si>
    <t>SPT</t>
  </si>
  <si>
    <t>SPS</t>
  </si>
  <si>
    <t xml:space="preserve">od </t>
  </si>
  <si>
    <t>do</t>
  </si>
  <si>
    <t xml:space="preserve">zmniejszenie liczby godzin </t>
  </si>
  <si>
    <t>liczba godzin obecnie</t>
  </si>
  <si>
    <t>stawka godz. z pensum 26 n-la dyplomowanego</t>
  </si>
  <si>
    <t>ZUS</t>
  </si>
  <si>
    <t>liczba tygodni</t>
  </si>
  <si>
    <t>liczba tygodni * kwota za tydzień</t>
  </si>
  <si>
    <t>FP</t>
  </si>
  <si>
    <t>suma</t>
  </si>
  <si>
    <t>planowany czas pracy przedszkola 7:00 do 15:00</t>
  </si>
  <si>
    <t>stawka godz. (zależnie od zatrudnienia)</t>
  </si>
  <si>
    <t>oszczędność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</si>
</sst>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1" xfId="0" applyNumberFormat="1" applyBorder="1"/>
    <xf numFmtId="0" fontId="0" fillId="0" borderId="1" xfId="0" applyBorder="1"/>
    <xf numFmtId="20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" fontId="0" fillId="0" borderId="1" xfId="0" applyNumberFormat="1" applyBorder="1"/>
    <xf numFmtId="0" fontId="1" fillId="2" borderId="1" xfId="0" applyFont="1" applyFill="1" applyBorder="1"/>
    <xf numFmtId="4" fontId="1" fillId="2" borderId="1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DB4E5-6C40-4F07-B569-BDBB2F3ECF8F}">
  <dimension ref="A4:L13"/>
  <sheetViews>
    <sheetView workbookViewId="0">
      <selection activeCell="I24" sqref="I24"/>
    </sheetView>
  </sheetViews>
  <sheetFormatPr defaultRowHeight="15" x14ac:dyDescent="0.25"/>
  <cols>
    <col min="4" max="4" width="10.85546875" customWidth="1"/>
    <col min="5" max="5" width="13.42578125" customWidth="1"/>
    <col min="6" max="6" width="13.7109375" customWidth="1"/>
    <col min="11" max="11" width="12.28515625" customWidth="1"/>
    <col min="12" max="12" width="10" bestFit="1" customWidth="1"/>
  </cols>
  <sheetData>
    <row r="4" spans="1:12" x14ac:dyDescent="0.25">
      <c r="A4" t="s">
        <v>0</v>
      </c>
    </row>
    <row r="6" spans="1:12" x14ac:dyDescent="0.25">
      <c r="A6" t="s">
        <v>1</v>
      </c>
    </row>
    <row r="7" spans="1:12" s="5" customFormat="1" ht="75" x14ac:dyDescent="0.25">
      <c r="A7" s="4"/>
      <c r="B7" s="4" t="s">
        <v>7</v>
      </c>
      <c r="C7" s="4" t="s">
        <v>8</v>
      </c>
      <c r="D7" s="4" t="s">
        <v>10</v>
      </c>
      <c r="E7" s="4" t="s">
        <v>9</v>
      </c>
      <c r="F7" s="4" t="s">
        <v>11</v>
      </c>
      <c r="G7" s="4"/>
      <c r="H7" s="4" t="s">
        <v>13</v>
      </c>
      <c r="I7" s="4" t="s">
        <v>14</v>
      </c>
      <c r="J7" s="4" t="s">
        <v>12</v>
      </c>
      <c r="K7" s="4" t="s">
        <v>15</v>
      </c>
      <c r="L7" s="4" t="s">
        <v>16</v>
      </c>
    </row>
    <row r="8" spans="1:12" x14ac:dyDescent="0.25">
      <c r="A8" s="2" t="s">
        <v>2</v>
      </c>
      <c r="B8" s="3">
        <v>0.29166666666666669</v>
      </c>
      <c r="C8" s="3">
        <v>0.70833333333333337</v>
      </c>
      <c r="D8" s="6">
        <v>72</v>
      </c>
      <c r="E8" s="2">
        <v>20</v>
      </c>
      <c r="F8" s="2">
        <v>54.77</v>
      </c>
      <c r="G8" s="2">
        <f>E8*F8</f>
        <v>1095.4000000000001</v>
      </c>
      <c r="H8" s="2">
        <v>52</v>
      </c>
      <c r="I8" s="1">
        <f>G8*H8</f>
        <v>56960.800000000003</v>
      </c>
      <c r="J8" s="1">
        <f>I8*17.1%</f>
        <v>9740.2968000000019</v>
      </c>
      <c r="K8" s="1">
        <f>I8*2.45%</f>
        <v>1395.5396000000001</v>
      </c>
      <c r="L8" s="1">
        <f>I8+J8+K8</f>
        <v>68096.636400000003</v>
      </c>
    </row>
    <row r="9" spans="1:12" x14ac:dyDescent="0.25">
      <c r="A9" s="2" t="s">
        <v>3</v>
      </c>
      <c r="B9" s="3">
        <v>0.29166666666666669</v>
      </c>
      <c r="C9" s="3">
        <v>0.66666666666666663</v>
      </c>
      <c r="D9" s="6">
        <v>40</v>
      </c>
      <c r="E9" s="2">
        <v>10</v>
      </c>
      <c r="F9" s="2">
        <v>54.77</v>
      </c>
      <c r="G9" s="2">
        <f t="shared" ref="G9:G12" si="0">E9*F9</f>
        <v>547.70000000000005</v>
      </c>
      <c r="H9" s="2">
        <v>52</v>
      </c>
      <c r="I9" s="1">
        <f t="shared" ref="I9:I12" si="1">G9*H9</f>
        <v>28480.400000000001</v>
      </c>
      <c r="J9" s="1">
        <f>I9*17.19%</f>
        <v>4895.7807600000006</v>
      </c>
      <c r="K9" s="1">
        <f t="shared" ref="K9:K12" si="2">I9*2.45%</f>
        <v>697.76980000000003</v>
      </c>
      <c r="L9" s="1">
        <f t="shared" ref="L9:L12" si="3">I9+J9+K9</f>
        <v>34073.950560000005</v>
      </c>
    </row>
    <row r="10" spans="1:12" x14ac:dyDescent="0.25">
      <c r="A10" s="2" t="s">
        <v>4</v>
      </c>
      <c r="B10" s="3">
        <v>0.29166666666666669</v>
      </c>
      <c r="C10" s="3">
        <v>0.66666666666666663</v>
      </c>
      <c r="D10" s="6">
        <v>29.5</v>
      </c>
      <c r="E10" s="2">
        <v>10</v>
      </c>
      <c r="F10" s="2">
        <v>54.77</v>
      </c>
      <c r="G10" s="2">
        <f t="shared" si="0"/>
        <v>547.70000000000005</v>
      </c>
      <c r="H10" s="2">
        <v>52</v>
      </c>
      <c r="I10" s="1">
        <f t="shared" si="1"/>
        <v>28480.400000000001</v>
      </c>
      <c r="J10" s="1">
        <f t="shared" ref="J10:J12" si="4">I10*17.1%</f>
        <v>4870.1484000000009</v>
      </c>
      <c r="K10" s="1">
        <f t="shared" si="2"/>
        <v>697.76980000000003</v>
      </c>
      <c r="L10" s="1">
        <f t="shared" si="3"/>
        <v>34048.318200000002</v>
      </c>
    </row>
    <row r="11" spans="1:12" x14ac:dyDescent="0.25">
      <c r="A11" s="2" t="s">
        <v>5</v>
      </c>
      <c r="B11" s="3">
        <v>0.29166666666666669</v>
      </c>
      <c r="C11" s="3">
        <v>0.66666666666666663</v>
      </c>
      <c r="D11" s="6">
        <v>23</v>
      </c>
      <c r="E11" s="2">
        <v>10</v>
      </c>
      <c r="F11" s="2">
        <v>54.77</v>
      </c>
      <c r="G11" s="2">
        <f t="shared" si="0"/>
        <v>547.70000000000005</v>
      </c>
      <c r="H11" s="2">
        <v>52</v>
      </c>
      <c r="I11" s="1">
        <f t="shared" si="1"/>
        <v>28480.400000000001</v>
      </c>
      <c r="J11" s="1">
        <f t="shared" si="4"/>
        <v>4870.1484000000009</v>
      </c>
      <c r="K11" s="1">
        <f t="shared" si="2"/>
        <v>697.76980000000003</v>
      </c>
      <c r="L11" s="1">
        <f t="shared" si="3"/>
        <v>34048.318200000002</v>
      </c>
    </row>
    <row r="12" spans="1:12" x14ac:dyDescent="0.25">
      <c r="A12" s="2" t="s">
        <v>6</v>
      </c>
      <c r="B12" s="3">
        <v>0.5</v>
      </c>
      <c r="C12" s="3">
        <v>0.66666666666666663</v>
      </c>
      <c r="D12" s="6">
        <v>20</v>
      </c>
      <c r="E12" s="2">
        <v>10</v>
      </c>
      <c r="F12" s="2">
        <v>54.77</v>
      </c>
      <c r="G12" s="2">
        <f t="shared" si="0"/>
        <v>547.70000000000005</v>
      </c>
      <c r="H12" s="2">
        <v>52</v>
      </c>
      <c r="I12" s="1">
        <f t="shared" si="1"/>
        <v>28480.400000000001</v>
      </c>
      <c r="J12" s="1">
        <f t="shared" si="4"/>
        <v>4870.1484000000009</v>
      </c>
      <c r="K12" s="1">
        <f t="shared" si="2"/>
        <v>697.76980000000003</v>
      </c>
      <c r="L12" s="1">
        <f t="shared" si="3"/>
        <v>34048.318200000002</v>
      </c>
    </row>
    <row r="13" spans="1:12" x14ac:dyDescent="0.25">
      <c r="K13" s="7" t="s">
        <v>19</v>
      </c>
      <c r="L13" s="8">
        <f>SUM(L8:L12)</f>
        <v>204315.54156000004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0D698-DA73-4232-94B9-CCE437A72307}">
  <dimension ref="A6:K15"/>
  <sheetViews>
    <sheetView tabSelected="1" workbookViewId="0">
      <selection activeCell="F31" sqref="F31"/>
    </sheetView>
  </sheetViews>
  <sheetFormatPr defaultRowHeight="15" x14ac:dyDescent="0.25"/>
  <cols>
    <col min="4" max="4" width="16" customWidth="1"/>
    <col min="5" max="5" width="14.5703125" customWidth="1"/>
    <col min="10" max="10" width="14.140625" customWidth="1"/>
    <col min="11" max="11" width="10" bestFit="1" customWidth="1"/>
  </cols>
  <sheetData>
    <row r="6" spans="1:11" x14ac:dyDescent="0.25">
      <c r="A6" t="s">
        <v>17</v>
      </c>
    </row>
    <row r="8" spans="1:11" x14ac:dyDescent="0.25">
      <c r="A8" t="s">
        <v>1</v>
      </c>
    </row>
    <row r="9" spans="1:11" s="5" customFormat="1" ht="60" x14ac:dyDescent="0.25">
      <c r="A9" s="4"/>
      <c r="B9" s="4" t="s">
        <v>7</v>
      </c>
      <c r="C9" s="4" t="s">
        <v>8</v>
      </c>
      <c r="D9" s="4" t="s">
        <v>9</v>
      </c>
      <c r="E9" s="4" t="s">
        <v>18</v>
      </c>
      <c r="F9" s="4"/>
      <c r="G9" s="4" t="s">
        <v>13</v>
      </c>
      <c r="H9" s="4" t="s">
        <v>14</v>
      </c>
      <c r="I9" s="4" t="s">
        <v>12</v>
      </c>
      <c r="J9" s="4" t="s">
        <v>15</v>
      </c>
      <c r="K9" s="4" t="s">
        <v>16</v>
      </c>
    </row>
    <row r="10" spans="1:11" x14ac:dyDescent="0.25">
      <c r="A10" s="2" t="s">
        <v>2</v>
      </c>
      <c r="B10" s="3">
        <v>0.27083333333333331</v>
      </c>
      <c r="C10" s="3">
        <v>0.70833333333333337</v>
      </c>
      <c r="D10" s="2">
        <v>20</v>
      </c>
      <c r="E10" s="2">
        <v>56.88</v>
      </c>
      <c r="F10" s="2">
        <f>D10*E10</f>
        <v>1137.6000000000001</v>
      </c>
      <c r="G10" s="2">
        <v>52</v>
      </c>
      <c r="H10" s="1">
        <f>F10*G10</f>
        <v>59155.200000000004</v>
      </c>
      <c r="I10" s="1">
        <f>H10*17.1%</f>
        <v>10115.539200000001</v>
      </c>
      <c r="J10" s="1">
        <f>H10*2.45%</f>
        <v>1449.3024000000003</v>
      </c>
      <c r="K10" s="1">
        <f>H10+I10+J10</f>
        <v>70720.041600000011</v>
      </c>
    </row>
    <row r="11" spans="1:11" x14ac:dyDescent="0.25">
      <c r="A11" s="2" t="s">
        <v>3</v>
      </c>
      <c r="B11" s="3">
        <v>0.29166666666666669</v>
      </c>
      <c r="C11" s="3">
        <v>0.66666666666666663</v>
      </c>
      <c r="D11" s="2">
        <v>6</v>
      </c>
      <c r="E11" s="2">
        <v>56.88</v>
      </c>
      <c r="F11" s="2">
        <f t="shared" ref="F11:F14" si="0">D11*E11</f>
        <v>341.28000000000003</v>
      </c>
      <c r="G11" s="2">
        <v>52</v>
      </c>
      <c r="H11" s="1">
        <f t="shared" ref="H11:H14" si="1">F11*G11</f>
        <v>17746.560000000001</v>
      </c>
      <c r="I11" s="1">
        <f>H11*17.19%</f>
        <v>3050.6336640000009</v>
      </c>
      <c r="J11" s="1">
        <f t="shared" ref="J11:J14" si="2">H11*2.45%</f>
        <v>434.79072000000002</v>
      </c>
      <c r="K11" s="1">
        <f t="shared" ref="K11:K14" si="3">H11+I11+J11</f>
        <v>21231.984384000003</v>
      </c>
    </row>
    <row r="12" spans="1:11" x14ac:dyDescent="0.25">
      <c r="A12" s="2" t="s">
        <v>4</v>
      </c>
      <c r="B12" s="3">
        <v>0.27083333333333331</v>
      </c>
      <c r="C12" s="3">
        <v>0.70833333333333337</v>
      </c>
      <c r="D12" s="2">
        <v>12.5</v>
      </c>
      <c r="E12" s="2">
        <v>47.19</v>
      </c>
      <c r="F12" s="2">
        <f t="shared" si="0"/>
        <v>589.875</v>
      </c>
      <c r="G12" s="2">
        <v>52</v>
      </c>
      <c r="H12" s="1">
        <f t="shared" si="1"/>
        <v>30673.5</v>
      </c>
      <c r="I12" s="1">
        <f t="shared" ref="I12:I14" si="4">H12*17.1%</f>
        <v>5245.1685000000007</v>
      </c>
      <c r="J12" s="1">
        <f t="shared" si="2"/>
        <v>751.50075000000004</v>
      </c>
      <c r="K12" s="1">
        <f t="shared" si="3"/>
        <v>36670.169249999999</v>
      </c>
    </row>
    <row r="13" spans="1:11" x14ac:dyDescent="0.25">
      <c r="A13" s="2" t="s">
        <v>5</v>
      </c>
      <c r="B13" s="3">
        <v>0.3125</v>
      </c>
      <c r="C13" s="3">
        <v>0.6875</v>
      </c>
      <c r="D13" s="2">
        <v>7.5</v>
      </c>
      <c r="E13" s="2">
        <v>48.63</v>
      </c>
      <c r="F13" s="2">
        <f t="shared" si="0"/>
        <v>364.72500000000002</v>
      </c>
      <c r="G13" s="2">
        <v>52</v>
      </c>
      <c r="H13" s="1">
        <f t="shared" si="1"/>
        <v>18965.7</v>
      </c>
      <c r="I13" s="1">
        <f t="shared" si="4"/>
        <v>3243.1347000000005</v>
      </c>
      <c r="J13" s="1">
        <f t="shared" si="2"/>
        <v>464.65965000000006</v>
      </c>
      <c r="K13" s="1">
        <f t="shared" si="3"/>
        <v>22673.494350000001</v>
      </c>
    </row>
    <row r="14" spans="1:11" x14ac:dyDescent="0.25">
      <c r="A14" s="2" t="s">
        <v>6</v>
      </c>
      <c r="B14" s="3">
        <v>0.27083333333333331</v>
      </c>
      <c r="C14" s="3">
        <v>0.66666666666666663</v>
      </c>
      <c r="D14" s="2">
        <v>7.5</v>
      </c>
      <c r="E14" s="2">
        <v>48.63</v>
      </c>
      <c r="F14" s="2">
        <f t="shared" si="0"/>
        <v>364.72500000000002</v>
      </c>
      <c r="G14" s="2">
        <v>52</v>
      </c>
      <c r="H14" s="1">
        <f t="shared" si="1"/>
        <v>18965.7</v>
      </c>
      <c r="I14" s="1">
        <f t="shared" si="4"/>
        <v>3243.1347000000005</v>
      </c>
      <c r="J14" s="1">
        <f t="shared" si="2"/>
        <v>464.65965000000006</v>
      </c>
      <c r="K14" s="1">
        <f t="shared" si="3"/>
        <v>22673.494350000001</v>
      </c>
    </row>
    <row r="15" spans="1:11" x14ac:dyDescent="0.25">
      <c r="J15" s="7" t="s">
        <v>19</v>
      </c>
      <c r="K15" s="8">
        <f>SUM(K10:K14)</f>
        <v>173969.183934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świetlica</vt:lpstr>
      <vt:lpstr>przedszkole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Maj</dc:creator>
  <cp:lastModifiedBy>Wójt Laptop</cp:lastModifiedBy>
  <dcterms:created xsi:type="dcterms:W3CDTF">2015-06-05T18:19:34Z</dcterms:created>
  <dcterms:modified xsi:type="dcterms:W3CDTF">2025-01-28T07:49:51Z</dcterms:modified>
</cp:coreProperties>
</file>